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J_WYB\Meldunki kwartalne i wyborcze wow\kwartalny 2023\I Kwartał 2023\"/>
    </mc:Choice>
  </mc:AlternateContent>
  <xr:revisionPtr revIDLastSave="0" documentId="8_{FB4EC1CC-E258-4C56-827A-63A3103EE5DE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ejestr_wyborcow_2023_kw_1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6" i="1"/>
  <c r="A17" i="1"/>
  <c r="A18" i="1"/>
  <c r="A19" i="1"/>
  <c r="A20" i="1"/>
  <c r="A21" i="1"/>
  <c r="A22" i="1"/>
  <c r="A23" i="1"/>
  <c r="A24" i="1"/>
  <c r="A25" i="1"/>
  <c r="A26" i="1"/>
  <c r="A30" i="1"/>
  <c r="A31" i="1"/>
  <c r="A32" i="1"/>
  <c r="A33" i="1"/>
  <c r="A34" i="1"/>
  <c r="A35" i="1"/>
  <c r="A36" i="1"/>
  <c r="A37" i="1"/>
  <c r="A38" i="1"/>
  <c r="A39" i="1"/>
  <c r="A43" i="1"/>
  <c r="A44" i="1"/>
  <c r="A45" i="1"/>
  <c r="A46" i="1"/>
  <c r="A47" i="1"/>
  <c r="A48" i="1"/>
  <c r="A49" i="1"/>
  <c r="A53" i="1"/>
  <c r="A54" i="1"/>
  <c r="A55" i="1"/>
  <c r="A56" i="1"/>
</calcChain>
</file>

<file path=xl/sharedStrings.xml><?xml version="1.0" encoding="utf-8"?>
<sst xmlns="http://schemas.openxmlformats.org/spreadsheetml/2006/main" count="74" uniqueCount="67">
  <si>
    <t>Kod TERYT</t>
  </si>
  <si>
    <t>Gmina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</si>
  <si>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</si>
  <si>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</si>
  <si>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</si>
  <si>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</si>
  <si>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</si>
  <si>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</si>
  <si>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</si>
  <si>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</si>
  <si>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</si>
  <si>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</si>
  <si>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</si>
  <si>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</si>
  <si>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</si>
  <si>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</si>
  <si>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</si>
  <si>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</si>
  <si>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pajęczański</t>
  </si>
  <si>
    <t>gm. Działoszyn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</si>
  <si>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</si>
  <si>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</si>
  <si>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</si>
  <si>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</si>
  <si>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</si>
  <si>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</si>
  <si>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</si>
  <si>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Powiat sieradzki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</si>
  <si>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</si>
  <si>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</si>
  <si>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</si>
  <si>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</si>
  <si>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</si>
  <si>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</si>
  <si>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</si>
  <si>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</si>
  <si>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</si>
  <si>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</si>
  <si>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</si>
  <si>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Powiat wieluński</t>
  </si>
  <si>
    <t>gm. Biała</t>
  </si>
  <si>
    <t>gm. Czarnożyły</t>
  </si>
  <si>
    <t>gm. Konopnica</t>
  </si>
  <si>
    <t>gm. Mokrsko</t>
  </si>
  <si>
    <t>gm. Osjaków</t>
  </si>
  <si>
    <t>gm. Ostrówek</t>
  </si>
  <si>
    <t>gm. Pątnów</t>
  </si>
  <si>
    <t>gm. Skomlin</t>
  </si>
  <si>
    <t>gm. Wieluń</t>
  </si>
  <si>
    <t>gm. Wierzchlas</t>
  </si>
  <si>
    <t>Powiat wieruszowski</t>
  </si>
  <si>
    <t>gm. Bolesławiec</t>
  </si>
  <si>
    <t>gm. Czastary</t>
  </si>
  <si>
    <t>gm. Galewice</t>
  </si>
  <si>
    <t>gm. Lututów</t>
  </si>
  <si>
    <t>gm. Łubnice</t>
  </si>
  <si>
    <t>gm. Sokolniki</t>
  </si>
  <si>
    <t>gm. Wieruszów</t>
  </si>
  <si>
    <t>Powiat zduńskowolski</t>
  </si>
  <si>
    <t>m. Zduńska Wola</t>
  </si>
  <si>
    <t>gm. Szadek</t>
  </si>
  <si>
    <t>gm. Zapolice</t>
  </si>
  <si>
    <t>gm. Zduńska Wola</t>
  </si>
  <si>
    <t>Suma</t>
  </si>
  <si>
    <t>Delegatura Krajowego Biura Wyborczego w Sieradzu. Meldunek za I kwartał stan na 31 marca 2023 r.</t>
  </si>
  <si>
    <t>Sieradz II</t>
  </si>
  <si>
    <t>Sieradz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</si>
</sst>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3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16" fillId="0" borderId="0" xfId="0" applyFont="1"/>
    <xf numFmtId="0" fontId="16" fillId="0" borderId="0" xfId="0" applyFon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B3D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abSelected="1" workbookViewId="0">
      <selection activeCell="E62" sqref="E62"/>
    </sheetView>
  </sheetViews>
  <sheetFormatPr defaultRowHeight="14.4" x14ac:dyDescent="0.3"/>
  <cols>
    <col min="2" max="2" width="17.6640625" bestFit="1" customWidth="1"/>
    <col min="3" max="3" width="12.33203125" customWidth="1"/>
    <col min="6" max="6" width="11.21875" customWidth="1"/>
    <col min="7" max="7" width="12.33203125" customWidth="1"/>
    <col min="8" max="8" width="18.6640625" customWidth="1"/>
    <col min="9" max="9" width="16" customWidth="1"/>
    <col min="10" max="10" width="16.109375" customWidth="1"/>
    <col min="11" max="11" width="15.5546875" customWidth="1"/>
    <col min="12" max="12" width="17.44140625" customWidth="1"/>
    <col min="13" max="13" width="20.21875" customWidth="1"/>
    <col min="14" max="14" width="18.109375" customWidth="1"/>
    <col min="15" max="15" width="17.88671875" customWidth="1"/>
    <col min="16" max="16" width="17.44140625" customWidth="1"/>
    <col min="17" max="17" width="18.6640625" customWidth="1"/>
    <col min="18" max="18" width="18.77734375" customWidth="1"/>
  </cols>
  <sheetData>
    <row r="1" spans="1:18" ht="15" thickBot="1" x14ac:dyDescent="0.35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58.2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</row>
    <row r="4" spans="1:18" x14ac:dyDescent="0.3">
      <c r="A4" s="15" t="s">
        <v>18</v>
      </c>
      <c r="B4" s="15"/>
    </row>
    <row r="5" spans="1:18" x14ac:dyDescent="0.3">
      <c r="A5" s="7" t="str">
        <f>"100901"</f>
        <v>100901</v>
      </c>
      <c r="B5" s="7" t="s">
        <v>19</v>
      </c>
      <c r="C5" s="12" t="s">
        <v>65</v>
      </c>
      <c r="D5" s="7">
        <v>11823</v>
      </c>
      <c r="E5" s="7">
        <v>9719</v>
      </c>
      <c r="F5" s="7">
        <v>9641</v>
      </c>
      <c r="G5" s="7">
        <v>78</v>
      </c>
      <c r="H5" s="7">
        <v>78</v>
      </c>
      <c r="I5" s="7">
        <v>42</v>
      </c>
      <c r="J5" s="7">
        <v>3</v>
      </c>
      <c r="K5" s="7">
        <v>33</v>
      </c>
      <c r="L5" s="7">
        <v>0</v>
      </c>
      <c r="M5" s="7">
        <v>129</v>
      </c>
      <c r="N5" s="7">
        <v>23</v>
      </c>
      <c r="O5" s="7">
        <v>73</v>
      </c>
      <c r="P5" s="7">
        <v>33</v>
      </c>
      <c r="Q5" s="8">
        <v>0</v>
      </c>
      <c r="R5" s="7">
        <v>0</v>
      </c>
    </row>
    <row r="6" spans="1:18" x14ac:dyDescent="0.3">
      <c r="A6" s="7" t="str">
        <f>"100902"</f>
        <v>100902</v>
      </c>
      <c r="B6" s="7" t="s">
        <v>20</v>
      </c>
      <c r="C6" s="13"/>
      <c r="D6" s="7">
        <v>3896</v>
      </c>
      <c r="E6" s="7">
        <v>3242</v>
      </c>
      <c r="F6" s="7">
        <v>3195</v>
      </c>
      <c r="G6" s="7">
        <v>47</v>
      </c>
      <c r="H6" s="7">
        <v>47</v>
      </c>
      <c r="I6" s="7">
        <v>44</v>
      </c>
      <c r="J6" s="7">
        <v>0</v>
      </c>
      <c r="K6" s="7">
        <v>3</v>
      </c>
      <c r="L6" s="7">
        <v>0</v>
      </c>
      <c r="M6" s="7">
        <v>40</v>
      </c>
      <c r="N6" s="7">
        <v>4</v>
      </c>
      <c r="O6" s="7">
        <v>33</v>
      </c>
      <c r="P6" s="7">
        <v>3</v>
      </c>
      <c r="Q6" s="8">
        <v>0</v>
      </c>
      <c r="R6" s="7">
        <v>0</v>
      </c>
    </row>
    <row r="7" spans="1:18" x14ac:dyDescent="0.3">
      <c r="A7" s="7" t="str">
        <f>"100903"</f>
        <v>100903</v>
      </c>
      <c r="B7" s="7" t="s">
        <v>21</v>
      </c>
      <c r="C7" s="13"/>
      <c r="D7" s="7">
        <v>4406</v>
      </c>
      <c r="E7" s="7">
        <v>3695</v>
      </c>
      <c r="F7" s="7">
        <v>3652</v>
      </c>
      <c r="G7" s="7">
        <v>43</v>
      </c>
      <c r="H7" s="7">
        <v>42</v>
      </c>
      <c r="I7" s="7">
        <v>41</v>
      </c>
      <c r="J7" s="7">
        <v>0</v>
      </c>
      <c r="K7" s="7">
        <v>1</v>
      </c>
      <c r="L7" s="7">
        <v>1</v>
      </c>
      <c r="M7" s="7">
        <v>30</v>
      </c>
      <c r="N7" s="7">
        <v>5</v>
      </c>
      <c r="O7" s="7">
        <v>24</v>
      </c>
      <c r="P7" s="7">
        <v>1</v>
      </c>
      <c r="Q7" s="8">
        <v>0</v>
      </c>
      <c r="R7" s="7">
        <v>0</v>
      </c>
    </row>
    <row r="8" spans="1:18" x14ac:dyDescent="0.3">
      <c r="A8" s="7" t="str">
        <f>"100904"</f>
        <v>100904</v>
      </c>
      <c r="B8" s="7" t="s">
        <v>22</v>
      </c>
      <c r="C8" s="13"/>
      <c r="D8" s="7">
        <v>11224</v>
      </c>
      <c r="E8" s="7">
        <v>9170</v>
      </c>
      <c r="F8" s="7">
        <v>9090</v>
      </c>
      <c r="G8" s="7">
        <v>80</v>
      </c>
      <c r="H8" s="7">
        <v>80</v>
      </c>
      <c r="I8" s="7">
        <v>57</v>
      </c>
      <c r="J8" s="7">
        <v>3</v>
      </c>
      <c r="K8" s="7">
        <v>20</v>
      </c>
      <c r="L8" s="7">
        <v>0</v>
      </c>
      <c r="M8" s="7">
        <v>122</v>
      </c>
      <c r="N8" s="7">
        <v>26</v>
      </c>
      <c r="O8" s="7">
        <v>76</v>
      </c>
      <c r="P8" s="7">
        <v>20</v>
      </c>
      <c r="Q8" s="8">
        <v>0</v>
      </c>
      <c r="R8" s="7">
        <v>0</v>
      </c>
    </row>
    <row r="9" spans="1:18" x14ac:dyDescent="0.3">
      <c r="A9" s="7" t="str">
        <f>"100905"</f>
        <v>100905</v>
      </c>
      <c r="B9" s="7" t="s">
        <v>23</v>
      </c>
      <c r="C9" s="13"/>
      <c r="D9" s="7">
        <v>4995</v>
      </c>
      <c r="E9" s="7">
        <v>3985</v>
      </c>
      <c r="F9" s="7">
        <v>3876</v>
      </c>
      <c r="G9" s="7">
        <v>109</v>
      </c>
      <c r="H9" s="7">
        <v>109</v>
      </c>
      <c r="I9" s="7">
        <v>85</v>
      </c>
      <c r="J9" s="7">
        <v>4</v>
      </c>
      <c r="K9" s="7">
        <v>20</v>
      </c>
      <c r="L9" s="7">
        <v>0</v>
      </c>
      <c r="M9" s="7">
        <v>54</v>
      </c>
      <c r="N9" s="7">
        <v>10</v>
      </c>
      <c r="O9" s="7">
        <v>24</v>
      </c>
      <c r="P9" s="7">
        <v>20</v>
      </c>
      <c r="Q9" s="8">
        <v>0</v>
      </c>
      <c r="R9" s="7">
        <v>0</v>
      </c>
    </row>
    <row r="10" spans="1:18" x14ac:dyDescent="0.3">
      <c r="A10" s="7" t="str">
        <f>"100906"</f>
        <v>100906</v>
      </c>
      <c r="B10" s="7" t="s">
        <v>24</v>
      </c>
      <c r="C10" s="13"/>
      <c r="D10" s="7">
        <v>4770</v>
      </c>
      <c r="E10" s="7">
        <v>3859</v>
      </c>
      <c r="F10" s="7">
        <v>3811</v>
      </c>
      <c r="G10" s="7">
        <v>48</v>
      </c>
      <c r="H10" s="7">
        <v>48</v>
      </c>
      <c r="I10" s="7">
        <v>36</v>
      </c>
      <c r="J10" s="7">
        <v>0</v>
      </c>
      <c r="K10" s="7">
        <v>12</v>
      </c>
      <c r="L10" s="7">
        <v>0</v>
      </c>
      <c r="M10" s="7">
        <v>46</v>
      </c>
      <c r="N10" s="7">
        <v>9</v>
      </c>
      <c r="O10" s="7">
        <v>25</v>
      </c>
      <c r="P10" s="7">
        <v>12</v>
      </c>
      <c r="Q10" s="8">
        <v>0</v>
      </c>
      <c r="R10" s="7">
        <v>0</v>
      </c>
    </row>
    <row r="11" spans="1:18" x14ac:dyDescent="0.3">
      <c r="A11" s="7" t="str">
        <f>"100907"</f>
        <v>100907</v>
      </c>
      <c r="B11" s="7" t="s">
        <v>25</v>
      </c>
      <c r="C11" s="13"/>
      <c r="D11" s="7">
        <v>4401</v>
      </c>
      <c r="E11" s="7">
        <v>3671</v>
      </c>
      <c r="F11" s="7">
        <v>3648</v>
      </c>
      <c r="G11" s="7">
        <v>23</v>
      </c>
      <c r="H11" s="7">
        <v>23</v>
      </c>
      <c r="I11" s="7">
        <v>20</v>
      </c>
      <c r="J11" s="7">
        <v>2</v>
      </c>
      <c r="K11" s="7">
        <v>1</v>
      </c>
      <c r="L11" s="7">
        <v>0</v>
      </c>
      <c r="M11" s="7">
        <v>36</v>
      </c>
      <c r="N11" s="7">
        <v>11</v>
      </c>
      <c r="O11" s="7">
        <v>24</v>
      </c>
      <c r="P11" s="7">
        <v>1</v>
      </c>
      <c r="Q11" s="8">
        <v>0</v>
      </c>
      <c r="R11" s="7">
        <v>0</v>
      </c>
    </row>
    <row r="12" spans="1:18" x14ac:dyDescent="0.3">
      <c r="A12" s="7" t="str">
        <f>"100908"</f>
        <v>100908</v>
      </c>
      <c r="B12" s="8" t="s">
        <v>26</v>
      </c>
      <c r="C12" s="14"/>
      <c r="D12" s="7">
        <v>4364</v>
      </c>
      <c r="E12" s="7">
        <v>3575</v>
      </c>
      <c r="F12" s="7">
        <v>3505</v>
      </c>
      <c r="G12" s="7">
        <v>70</v>
      </c>
      <c r="H12" s="7">
        <v>70</v>
      </c>
      <c r="I12" s="7">
        <v>58</v>
      </c>
      <c r="J12" s="7">
        <v>0</v>
      </c>
      <c r="K12" s="7">
        <v>12</v>
      </c>
      <c r="L12" s="7">
        <v>0</v>
      </c>
      <c r="M12" s="7">
        <v>38</v>
      </c>
      <c r="N12" s="7">
        <v>9</v>
      </c>
      <c r="O12" s="7">
        <v>17</v>
      </c>
      <c r="P12" s="7">
        <v>12</v>
      </c>
      <c r="Q12" s="8">
        <v>0</v>
      </c>
      <c r="R12" s="7">
        <v>0</v>
      </c>
    </row>
    <row r="13" spans="1:18" x14ac:dyDescent="0.3">
      <c r="C13" s="10" t="s">
        <v>63</v>
      </c>
      <c r="D13" s="7">
        <v>49879</v>
      </c>
      <c r="E13" s="7">
        <v>40916</v>
      </c>
      <c r="F13" s="7">
        <v>40418</v>
      </c>
      <c r="G13" s="7">
        <v>498</v>
      </c>
      <c r="H13" s="7">
        <v>497</v>
      </c>
      <c r="I13" s="7">
        <v>383</v>
      </c>
      <c r="J13" s="7">
        <v>12</v>
      </c>
      <c r="K13" s="7">
        <v>102</v>
      </c>
      <c r="L13" s="7">
        <v>1</v>
      </c>
      <c r="M13" s="7">
        <v>495</v>
      </c>
      <c r="N13" s="7">
        <v>97</v>
      </c>
      <c r="O13" s="7">
        <v>296</v>
      </c>
      <c r="P13" s="7">
        <v>102</v>
      </c>
      <c r="Q13" s="8">
        <v>0</v>
      </c>
      <c r="R13" s="7">
        <v>0</v>
      </c>
    </row>
    <row r="15" spans="1:18" x14ac:dyDescent="0.3">
      <c r="A15" s="15" t="s">
        <v>27</v>
      </c>
      <c r="B15" s="15"/>
    </row>
    <row r="16" spans="1:18" x14ac:dyDescent="0.3">
      <c r="A16" s="7" t="str">
        <f>"101401"</f>
        <v>101401</v>
      </c>
      <c r="B16" s="7" t="s">
        <v>28</v>
      </c>
      <c r="C16" s="12" t="s">
        <v>66</v>
      </c>
      <c r="D16" s="7">
        <v>38261</v>
      </c>
      <c r="E16" s="7">
        <v>31837</v>
      </c>
      <c r="F16" s="7">
        <v>31656</v>
      </c>
      <c r="G16" s="7">
        <v>181</v>
      </c>
      <c r="H16" s="7">
        <v>180</v>
      </c>
      <c r="I16" s="7">
        <v>95</v>
      </c>
      <c r="J16" s="7">
        <v>5</v>
      </c>
      <c r="K16" s="7">
        <v>80</v>
      </c>
      <c r="L16" s="7">
        <v>1</v>
      </c>
      <c r="M16" s="7">
        <v>659</v>
      </c>
      <c r="N16" s="7">
        <v>163</v>
      </c>
      <c r="O16" s="7">
        <v>416</v>
      </c>
      <c r="P16" s="7">
        <v>80</v>
      </c>
      <c r="Q16" s="7">
        <v>0</v>
      </c>
      <c r="R16" s="7">
        <v>0</v>
      </c>
    </row>
    <row r="17" spans="1:18" x14ac:dyDescent="0.3">
      <c r="A17" s="7" t="str">
        <f>"101402"</f>
        <v>101402</v>
      </c>
      <c r="B17" s="7" t="s">
        <v>29</v>
      </c>
      <c r="C17" s="13"/>
      <c r="D17" s="7">
        <v>14079</v>
      </c>
      <c r="E17" s="7">
        <v>11404</v>
      </c>
      <c r="F17" s="7">
        <v>11299</v>
      </c>
      <c r="G17" s="7">
        <v>105</v>
      </c>
      <c r="H17" s="7">
        <v>105</v>
      </c>
      <c r="I17" s="7">
        <v>78</v>
      </c>
      <c r="J17" s="7">
        <v>14</v>
      </c>
      <c r="K17" s="7">
        <v>13</v>
      </c>
      <c r="L17" s="7">
        <v>0</v>
      </c>
      <c r="M17" s="7">
        <v>110</v>
      </c>
      <c r="N17" s="7">
        <v>32</v>
      </c>
      <c r="O17" s="7">
        <v>65</v>
      </c>
      <c r="P17" s="7">
        <v>13</v>
      </c>
      <c r="Q17" s="7">
        <v>0</v>
      </c>
      <c r="R17" s="7">
        <v>0</v>
      </c>
    </row>
    <row r="18" spans="1:18" x14ac:dyDescent="0.3">
      <c r="A18" s="7" t="str">
        <f>"101403"</f>
        <v>101403</v>
      </c>
      <c r="B18" s="7" t="s">
        <v>30</v>
      </c>
      <c r="C18" s="13"/>
      <c r="D18" s="7">
        <v>4395</v>
      </c>
      <c r="E18" s="7">
        <v>3453</v>
      </c>
      <c r="F18" s="7">
        <v>3409</v>
      </c>
      <c r="G18" s="7">
        <v>44</v>
      </c>
      <c r="H18" s="7">
        <v>44</v>
      </c>
      <c r="I18" s="7">
        <v>39</v>
      </c>
      <c r="J18" s="7">
        <v>2</v>
      </c>
      <c r="K18" s="7">
        <v>3</v>
      </c>
      <c r="L18" s="7">
        <v>0</v>
      </c>
      <c r="M18" s="7">
        <v>43</v>
      </c>
      <c r="N18" s="7">
        <v>20</v>
      </c>
      <c r="O18" s="7">
        <v>20</v>
      </c>
      <c r="P18" s="7">
        <v>3</v>
      </c>
      <c r="Q18" s="7">
        <v>0</v>
      </c>
      <c r="R18" s="7">
        <v>0</v>
      </c>
    </row>
    <row r="19" spans="1:18" x14ac:dyDescent="0.3">
      <c r="A19" s="7" t="str">
        <f>"101404"</f>
        <v>101404</v>
      </c>
      <c r="B19" s="7" t="s">
        <v>31</v>
      </c>
      <c r="C19" s="13"/>
      <c r="D19" s="7">
        <v>6286</v>
      </c>
      <c r="E19" s="7">
        <v>5073</v>
      </c>
      <c r="F19" s="7">
        <v>5051</v>
      </c>
      <c r="G19" s="7">
        <v>22</v>
      </c>
      <c r="H19" s="7">
        <v>22</v>
      </c>
      <c r="I19" s="7">
        <v>17</v>
      </c>
      <c r="J19" s="7">
        <v>1</v>
      </c>
      <c r="K19" s="7">
        <v>4</v>
      </c>
      <c r="L19" s="7">
        <v>0</v>
      </c>
      <c r="M19" s="7">
        <v>54</v>
      </c>
      <c r="N19" s="7">
        <v>13</v>
      </c>
      <c r="O19" s="7">
        <v>37</v>
      </c>
      <c r="P19" s="7">
        <v>4</v>
      </c>
      <c r="Q19" s="7">
        <v>0</v>
      </c>
      <c r="R19" s="7">
        <v>0</v>
      </c>
    </row>
    <row r="20" spans="1:18" x14ac:dyDescent="0.3">
      <c r="A20" s="7" t="str">
        <f>"101405"</f>
        <v>101405</v>
      </c>
      <c r="B20" s="7" t="s">
        <v>32</v>
      </c>
      <c r="C20" s="13"/>
      <c r="D20" s="7">
        <v>5360</v>
      </c>
      <c r="E20" s="7">
        <v>4360</v>
      </c>
      <c r="F20" s="7">
        <v>4342</v>
      </c>
      <c r="G20" s="7">
        <v>18</v>
      </c>
      <c r="H20" s="7">
        <v>18</v>
      </c>
      <c r="I20" s="7">
        <v>18</v>
      </c>
      <c r="J20" s="7">
        <v>0</v>
      </c>
      <c r="K20" s="7">
        <v>0</v>
      </c>
      <c r="L20" s="7">
        <v>0</v>
      </c>
      <c r="M20" s="7">
        <v>38</v>
      </c>
      <c r="N20" s="7">
        <v>13</v>
      </c>
      <c r="O20" s="7">
        <v>25</v>
      </c>
      <c r="P20" s="7">
        <v>0</v>
      </c>
      <c r="Q20" s="7">
        <v>0</v>
      </c>
      <c r="R20" s="7">
        <v>0</v>
      </c>
    </row>
    <row r="21" spans="1:18" x14ac:dyDescent="0.3">
      <c r="A21" s="7" t="str">
        <f>"101406"</f>
        <v>101406</v>
      </c>
      <c r="B21" s="7" t="s">
        <v>33</v>
      </c>
      <c r="C21" s="13"/>
      <c r="D21" s="7">
        <v>5289</v>
      </c>
      <c r="E21" s="7">
        <v>4261</v>
      </c>
      <c r="F21" s="7">
        <v>4224</v>
      </c>
      <c r="G21" s="7">
        <v>37</v>
      </c>
      <c r="H21" s="7">
        <v>37</v>
      </c>
      <c r="I21" s="7">
        <v>29</v>
      </c>
      <c r="J21" s="7">
        <v>1</v>
      </c>
      <c r="K21" s="7">
        <v>7</v>
      </c>
      <c r="L21" s="7">
        <v>0</v>
      </c>
      <c r="M21" s="7">
        <v>45</v>
      </c>
      <c r="N21" s="7">
        <v>15</v>
      </c>
      <c r="O21" s="7">
        <v>23</v>
      </c>
      <c r="P21" s="7">
        <v>7</v>
      </c>
      <c r="Q21" s="7">
        <v>0</v>
      </c>
      <c r="R21" s="7">
        <v>0</v>
      </c>
    </row>
    <row r="22" spans="1:18" x14ac:dyDescent="0.3">
      <c r="A22" s="7" t="str">
        <f>"101407"</f>
        <v>101407</v>
      </c>
      <c r="B22" s="7" t="s">
        <v>34</v>
      </c>
      <c r="C22" s="13"/>
      <c r="D22" s="7">
        <v>2853</v>
      </c>
      <c r="E22" s="7">
        <v>2277</v>
      </c>
      <c r="F22" s="7">
        <v>2266</v>
      </c>
      <c r="G22" s="7">
        <v>11</v>
      </c>
      <c r="H22" s="7">
        <v>11</v>
      </c>
      <c r="I22" s="7">
        <v>9</v>
      </c>
      <c r="J22" s="7">
        <v>0</v>
      </c>
      <c r="K22" s="7">
        <v>2</v>
      </c>
      <c r="L22" s="7">
        <v>0</v>
      </c>
      <c r="M22" s="7">
        <v>24</v>
      </c>
      <c r="N22" s="7">
        <v>8</v>
      </c>
      <c r="O22" s="7">
        <v>14</v>
      </c>
      <c r="P22" s="7">
        <v>2</v>
      </c>
      <c r="Q22" s="7">
        <v>0</v>
      </c>
      <c r="R22" s="7">
        <v>0</v>
      </c>
    </row>
    <row r="23" spans="1:18" x14ac:dyDescent="0.3">
      <c r="A23" s="7" t="str">
        <f>"101408"</f>
        <v>101408</v>
      </c>
      <c r="B23" s="7" t="s">
        <v>35</v>
      </c>
      <c r="C23" s="13"/>
      <c r="D23" s="7">
        <v>10749</v>
      </c>
      <c r="E23" s="7">
        <v>8504</v>
      </c>
      <c r="F23" s="7">
        <v>8444</v>
      </c>
      <c r="G23" s="7">
        <v>60</v>
      </c>
      <c r="H23" s="7">
        <v>60</v>
      </c>
      <c r="I23" s="7">
        <v>57</v>
      </c>
      <c r="J23" s="7">
        <v>0</v>
      </c>
      <c r="K23" s="7">
        <v>3</v>
      </c>
      <c r="L23" s="7">
        <v>0</v>
      </c>
      <c r="M23" s="7">
        <v>102</v>
      </c>
      <c r="N23" s="7">
        <v>57</v>
      </c>
      <c r="O23" s="7">
        <v>42</v>
      </c>
      <c r="P23" s="7">
        <v>3</v>
      </c>
      <c r="Q23" s="7">
        <v>0</v>
      </c>
      <c r="R23" s="7">
        <v>0</v>
      </c>
    </row>
    <row r="24" spans="1:18" x14ac:dyDescent="0.3">
      <c r="A24" s="7" t="str">
        <f>"101409"</f>
        <v>101409</v>
      </c>
      <c r="B24" s="7" t="s">
        <v>36</v>
      </c>
      <c r="C24" s="13"/>
      <c r="D24" s="7">
        <v>12159</v>
      </c>
      <c r="E24" s="7">
        <v>9888</v>
      </c>
      <c r="F24" s="7">
        <v>9759</v>
      </c>
      <c r="G24" s="7">
        <v>129</v>
      </c>
      <c r="H24" s="7">
        <v>129</v>
      </c>
      <c r="I24" s="7">
        <v>114</v>
      </c>
      <c r="J24" s="7">
        <v>8</v>
      </c>
      <c r="K24" s="7">
        <v>7</v>
      </c>
      <c r="L24" s="7">
        <v>0</v>
      </c>
      <c r="M24" s="7">
        <v>191</v>
      </c>
      <c r="N24" s="7">
        <v>115</v>
      </c>
      <c r="O24" s="7">
        <v>69</v>
      </c>
      <c r="P24" s="7">
        <v>7</v>
      </c>
      <c r="Q24" s="7">
        <v>0</v>
      </c>
      <c r="R24" s="7">
        <v>0</v>
      </c>
    </row>
    <row r="25" spans="1:18" x14ac:dyDescent="0.3">
      <c r="A25" s="7" t="str">
        <f>"101410"</f>
        <v>101410</v>
      </c>
      <c r="B25" s="7" t="s">
        <v>37</v>
      </c>
      <c r="C25" s="13"/>
      <c r="D25" s="7">
        <v>5983</v>
      </c>
      <c r="E25" s="7">
        <v>4861</v>
      </c>
      <c r="F25" s="7">
        <v>4837</v>
      </c>
      <c r="G25" s="7">
        <v>24</v>
      </c>
      <c r="H25" s="7">
        <v>24</v>
      </c>
      <c r="I25" s="7">
        <v>16</v>
      </c>
      <c r="J25" s="7">
        <v>0</v>
      </c>
      <c r="K25" s="7">
        <v>8</v>
      </c>
      <c r="L25" s="7">
        <v>0</v>
      </c>
      <c r="M25" s="7">
        <v>55</v>
      </c>
      <c r="N25" s="7">
        <v>21</v>
      </c>
      <c r="O25" s="7">
        <v>26</v>
      </c>
      <c r="P25" s="7">
        <v>8</v>
      </c>
      <c r="Q25" s="7">
        <v>0</v>
      </c>
      <c r="R25" s="7">
        <v>0</v>
      </c>
    </row>
    <row r="26" spans="1:18" x14ac:dyDescent="0.3">
      <c r="A26" s="7" t="str">
        <f>"101411"</f>
        <v>101411</v>
      </c>
      <c r="B26" s="7" t="s">
        <v>38</v>
      </c>
      <c r="C26" s="14"/>
      <c r="D26" s="7">
        <v>6977</v>
      </c>
      <c r="E26" s="7">
        <v>5642</v>
      </c>
      <c r="F26" s="7">
        <v>5576</v>
      </c>
      <c r="G26" s="7">
        <v>66</v>
      </c>
      <c r="H26" s="7">
        <v>66</v>
      </c>
      <c r="I26" s="7">
        <v>46</v>
      </c>
      <c r="J26" s="7">
        <v>2</v>
      </c>
      <c r="K26" s="7">
        <v>18</v>
      </c>
      <c r="L26" s="7">
        <v>0</v>
      </c>
      <c r="M26" s="7">
        <v>74</v>
      </c>
      <c r="N26" s="7">
        <v>18</v>
      </c>
      <c r="O26" s="7">
        <v>38</v>
      </c>
      <c r="P26" s="7">
        <v>18</v>
      </c>
      <c r="Q26" s="7">
        <v>0</v>
      </c>
      <c r="R26" s="7">
        <v>0</v>
      </c>
    </row>
    <row r="27" spans="1:18" x14ac:dyDescent="0.3">
      <c r="C27" s="9" t="s">
        <v>63</v>
      </c>
      <c r="D27" s="7">
        <v>112391</v>
      </c>
      <c r="E27" s="7">
        <v>91560</v>
      </c>
      <c r="F27" s="7">
        <v>90863</v>
      </c>
      <c r="G27" s="7">
        <v>697</v>
      </c>
      <c r="H27" s="7">
        <v>696</v>
      </c>
      <c r="I27" s="7">
        <v>518</v>
      </c>
      <c r="J27" s="7">
        <v>33</v>
      </c>
      <c r="K27" s="7">
        <v>145</v>
      </c>
      <c r="L27" s="7">
        <v>1</v>
      </c>
      <c r="M27" s="7">
        <v>1395</v>
      </c>
      <c r="N27" s="7">
        <v>475</v>
      </c>
      <c r="O27" s="7">
        <v>775</v>
      </c>
      <c r="P27" s="7">
        <v>145</v>
      </c>
      <c r="Q27" s="7">
        <v>0</v>
      </c>
      <c r="R27" s="7">
        <v>0</v>
      </c>
    </row>
    <row r="29" spans="1:18" x14ac:dyDescent="0.3">
      <c r="A29" s="15" t="s">
        <v>39</v>
      </c>
      <c r="B29" s="15"/>
    </row>
    <row r="30" spans="1:18" x14ac:dyDescent="0.3">
      <c r="A30" s="7" t="str">
        <f>"101701"</f>
        <v>101701</v>
      </c>
      <c r="B30" s="7" t="s">
        <v>40</v>
      </c>
      <c r="C30" s="12" t="s">
        <v>65</v>
      </c>
      <c r="D30" s="7">
        <v>5366</v>
      </c>
      <c r="E30" s="7">
        <v>4323</v>
      </c>
      <c r="F30" s="7">
        <v>4298</v>
      </c>
      <c r="G30" s="7">
        <v>25</v>
      </c>
      <c r="H30" s="7">
        <v>25</v>
      </c>
      <c r="I30" s="7">
        <v>23</v>
      </c>
      <c r="J30" s="7">
        <v>0</v>
      </c>
      <c r="K30" s="7">
        <v>2</v>
      </c>
      <c r="L30" s="7">
        <v>0</v>
      </c>
      <c r="M30" s="7">
        <v>23</v>
      </c>
      <c r="N30" s="7">
        <v>7</v>
      </c>
      <c r="O30" s="7">
        <v>14</v>
      </c>
      <c r="P30" s="7">
        <v>2</v>
      </c>
      <c r="Q30" s="7">
        <v>0</v>
      </c>
      <c r="R30" s="7">
        <v>0</v>
      </c>
    </row>
    <row r="31" spans="1:18" x14ac:dyDescent="0.3">
      <c r="A31" s="7" t="str">
        <f>"101702"</f>
        <v>101702</v>
      </c>
      <c r="B31" s="7" t="s">
        <v>41</v>
      </c>
      <c r="C31" s="13"/>
      <c r="D31" s="7">
        <v>4407</v>
      </c>
      <c r="E31" s="7">
        <v>3599</v>
      </c>
      <c r="F31" s="7">
        <v>3588</v>
      </c>
      <c r="G31" s="7">
        <v>11</v>
      </c>
      <c r="H31" s="7">
        <v>11</v>
      </c>
      <c r="I31" s="7">
        <v>10</v>
      </c>
      <c r="J31" s="7">
        <v>0</v>
      </c>
      <c r="K31" s="7">
        <v>1</v>
      </c>
      <c r="L31" s="7">
        <v>0</v>
      </c>
      <c r="M31" s="7">
        <v>29</v>
      </c>
      <c r="N31" s="7">
        <v>8</v>
      </c>
      <c r="O31" s="7">
        <v>20</v>
      </c>
      <c r="P31" s="7">
        <v>1</v>
      </c>
      <c r="Q31" s="7">
        <v>0</v>
      </c>
      <c r="R31" s="7">
        <v>0</v>
      </c>
    </row>
    <row r="32" spans="1:18" x14ac:dyDescent="0.3">
      <c r="A32" s="7" t="str">
        <f>"101703"</f>
        <v>101703</v>
      </c>
      <c r="B32" s="7" t="s">
        <v>42</v>
      </c>
      <c r="C32" s="13"/>
      <c r="D32" s="7">
        <v>3651</v>
      </c>
      <c r="E32" s="7">
        <v>3014</v>
      </c>
      <c r="F32" s="7">
        <v>2924</v>
      </c>
      <c r="G32" s="7">
        <v>90</v>
      </c>
      <c r="H32" s="7">
        <v>90</v>
      </c>
      <c r="I32" s="7">
        <v>82</v>
      </c>
      <c r="J32" s="7">
        <v>0</v>
      </c>
      <c r="K32" s="7">
        <v>8</v>
      </c>
      <c r="L32" s="7">
        <v>0</v>
      </c>
      <c r="M32" s="7">
        <v>32</v>
      </c>
      <c r="N32" s="7">
        <v>4</v>
      </c>
      <c r="O32" s="7">
        <v>20</v>
      </c>
      <c r="P32" s="7">
        <v>8</v>
      </c>
      <c r="Q32" s="7">
        <v>0</v>
      </c>
      <c r="R32" s="7">
        <v>0</v>
      </c>
    </row>
    <row r="33" spans="1:18" x14ac:dyDescent="0.3">
      <c r="A33" s="7" t="str">
        <f>"101704"</f>
        <v>101704</v>
      </c>
      <c r="B33" s="7" t="s">
        <v>43</v>
      </c>
      <c r="C33" s="13"/>
      <c r="D33" s="7">
        <v>5261</v>
      </c>
      <c r="E33" s="7">
        <v>4256</v>
      </c>
      <c r="F33" s="7">
        <v>4228</v>
      </c>
      <c r="G33" s="7">
        <v>28</v>
      </c>
      <c r="H33" s="7">
        <v>28</v>
      </c>
      <c r="I33" s="7">
        <v>28</v>
      </c>
      <c r="J33" s="7">
        <v>0</v>
      </c>
      <c r="K33" s="7">
        <v>0</v>
      </c>
      <c r="L33" s="7">
        <v>0</v>
      </c>
      <c r="M33" s="7">
        <v>21</v>
      </c>
      <c r="N33" s="7">
        <v>9</v>
      </c>
      <c r="O33" s="7">
        <v>12</v>
      </c>
      <c r="P33" s="7">
        <v>0</v>
      </c>
      <c r="Q33" s="7">
        <v>0</v>
      </c>
      <c r="R33" s="7">
        <v>0</v>
      </c>
    </row>
    <row r="34" spans="1:18" x14ac:dyDescent="0.3">
      <c r="A34" s="7" t="str">
        <f>"101705"</f>
        <v>101705</v>
      </c>
      <c r="B34" s="7" t="s">
        <v>44</v>
      </c>
      <c r="C34" s="13"/>
      <c r="D34" s="7">
        <v>4705</v>
      </c>
      <c r="E34" s="7">
        <v>3753</v>
      </c>
      <c r="F34" s="7">
        <v>3691</v>
      </c>
      <c r="G34" s="7">
        <v>62</v>
      </c>
      <c r="H34" s="7">
        <v>62</v>
      </c>
      <c r="I34" s="7">
        <v>57</v>
      </c>
      <c r="J34" s="7">
        <v>0</v>
      </c>
      <c r="K34" s="7">
        <v>5</v>
      </c>
      <c r="L34" s="7">
        <v>0</v>
      </c>
      <c r="M34" s="7">
        <v>31</v>
      </c>
      <c r="N34" s="7">
        <v>4</v>
      </c>
      <c r="O34" s="7">
        <v>22</v>
      </c>
      <c r="P34" s="7">
        <v>5</v>
      </c>
      <c r="Q34" s="7">
        <v>0</v>
      </c>
      <c r="R34" s="7">
        <v>0</v>
      </c>
    </row>
    <row r="35" spans="1:18" x14ac:dyDescent="0.3">
      <c r="A35" s="7" t="str">
        <f>"101706"</f>
        <v>101706</v>
      </c>
      <c r="B35" s="7" t="s">
        <v>45</v>
      </c>
      <c r="C35" s="13"/>
      <c r="D35" s="7">
        <v>4455</v>
      </c>
      <c r="E35" s="7">
        <v>3597</v>
      </c>
      <c r="F35" s="7">
        <v>3542</v>
      </c>
      <c r="G35" s="7">
        <v>55</v>
      </c>
      <c r="H35" s="7">
        <v>49</v>
      </c>
      <c r="I35" s="7">
        <v>43</v>
      </c>
      <c r="J35" s="7">
        <v>2</v>
      </c>
      <c r="K35" s="7">
        <v>4</v>
      </c>
      <c r="L35" s="7">
        <v>6</v>
      </c>
      <c r="M35" s="7">
        <v>109</v>
      </c>
      <c r="N35" s="7">
        <v>86</v>
      </c>
      <c r="O35" s="7">
        <v>19</v>
      </c>
      <c r="P35" s="7">
        <v>4</v>
      </c>
      <c r="Q35" s="7">
        <v>0</v>
      </c>
      <c r="R35" s="7">
        <v>0</v>
      </c>
    </row>
    <row r="36" spans="1:18" x14ac:dyDescent="0.3">
      <c r="A36" s="7" t="str">
        <f>"101707"</f>
        <v>101707</v>
      </c>
      <c r="B36" s="7" t="s">
        <v>46</v>
      </c>
      <c r="C36" s="13"/>
      <c r="D36" s="7">
        <v>6406</v>
      </c>
      <c r="E36" s="7">
        <v>5175</v>
      </c>
      <c r="F36" s="7">
        <v>5104</v>
      </c>
      <c r="G36" s="7">
        <v>71</v>
      </c>
      <c r="H36" s="7">
        <v>71</v>
      </c>
      <c r="I36" s="7">
        <v>60</v>
      </c>
      <c r="J36" s="7">
        <v>0</v>
      </c>
      <c r="K36" s="7">
        <v>11</v>
      </c>
      <c r="L36" s="7">
        <v>0</v>
      </c>
      <c r="M36" s="7">
        <v>38</v>
      </c>
      <c r="N36" s="7">
        <v>12</v>
      </c>
      <c r="O36" s="7">
        <v>15</v>
      </c>
      <c r="P36" s="7">
        <v>11</v>
      </c>
      <c r="Q36" s="7">
        <v>0</v>
      </c>
      <c r="R36" s="7">
        <v>0</v>
      </c>
    </row>
    <row r="37" spans="1:18" x14ac:dyDescent="0.3">
      <c r="A37" s="7" t="str">
        <f>"101708"</f>
        <v>101708</v>
      </c>
      <c r="B37" s="7" t="s">
        <v>47</v>
      </c>
      <c r="C37" s="13"/>
      <c r="D37" s="7">
        <v>3191</v>
      </c>
      <c r="E37" s="7">
        <v>2566</v>
      </c>
      <c r="F37" s="7">
        <v>2550</v>
      </c>
      <c r="G37" s="7">
        <v>16</v>
      </c>
      <c r="H37" s="7">
        <v>16</v>
      </c>
      <c r="I37" s="7">
        <v>13</v>
      </c>
      <c r="J37" s="7">
        <v>2</v>
      </c>
      <c r="K37" s="7">
        <v>1</v>
      </c>
      <c r="L37" s="7">
        <v>0</v>
      </c>
      <c r="M37" s="7">
        <v>19</v>
      </c>
      <c r="N37" s="7">
        <v>6</v>
      </c>
      <c r="O37" s="7">
        <v>12</v>
      </c>
      <c r="P37" s="7">
        <v>1</v>
      </c>
      <c r="Q37" s="7">
        <v>0</v>
      </c>
      <c r="R37" s="7">
        <v>0</v>
      </c>
    </row>
    <row r="38" spans="1:18" x14ac:dyDescent="0.3">
      <c r="A38" s="7" t="str">
        <f>"101709"</f>
        <v>101709</v>
      </c>
      <c r="B38" s="7" t="s">
        <v>48</v>
      </c>
      <c r="C38" s="13"/>
      <c r="D38" s="7">
        <v>29805</v>
      </c>
      <c r="E38" s="7">
        <v>24782</v>
      </c>
      <c r="F38" s="7">
        <v>24703</v>
      </c>
      <c r="G38" s="7">
        <v>79</v>
      </c>
      <c r="H38" s="7">
        <v>79</v>
      </c>
      <c r="I38" s="7">
        <v>54</v>
      </c>
      <c r="J38" s="7">
        <v>6</v>
      </c>
      <c r="K38" s="7">
        <v>19</v>
      </c>
      <c r="L38" s="7">
        <v>0</v>
      </c>
      <c r="M38" s="7">
        <v>369</v>
      </c>
      <c r="N38" s="7">
        <v>80</v>
      </c>
      <c r="O38" s="7">
        <v>270</v>
      </c>
      <c r="P38" s="7">
        <v>19</v>
      </c>
      <c r="Q38" s="7">
        <v>0</v>
      </c>
      <c r="R38" s="7">
        <v>0</v>
      </c>
    </row>
    <row r="39" spans="1:18" x14ac:dyDescent="0.3">
      <c r="A39" s="7" t="str">
        <f>"101710"</f>
        <v>101710</v>
      </c>
      <c r="B39" s="8" t="s">
        <v>49</v>
      </c>
      <c r="C39" s="14"/>
      <c r="D39" s="7">
        <v>6544</v>
      </c>
      <c r="E39" s="7">
        <v>5329</v>
      </c>
      <c r="F39" s="7">
        <v>5293</v>
      </c>
      <c r="G39" s="7">
        <v>36</v>
      </c>
      <c r="H39" s="7">
        <v>36</v>
      </c>
      <c r="I39" s="7">
        <v>36</v>
      </c>
      <c r="J39" s="7">
        <v>0</v>
      </c>
      <c r="K39" s="7">
        <v>0</v>
      </c>
      <c r="L39" s="7">
        <v>0</v>
      </c>
      <c r="M39" s="7">
        <v>44</v>
      </c>
      <c r="N39" s="7">
        <v>12</v>
      </c>
      <c r="O39" s="7">
        <v>32</v>
      </c>
      <c r="P39" s="7">
        <v>0</v>
      </c>
      <c r="Q39" s="7">
        <v>0</v>
      </c>
      <c r="R39" s="7">
        <v>0</v>
      </c>
    </row>
    <row r="40" spans="1:18" x14ac:dyDescent="0.3">
      <c r="C40" s="10" t="s">
        <v>63</v>
      </c>
      <c r="D40" s="7">
        <v>73791</v>
      </c>
      <c r="E40" s="7">
        <v>60394</v>
      </c>
      <c r="F40" s="7">
        <v>59921</v>
      </c>
      <c r="G40" s="7">
        <v>473</v>
      </c>
      <c r="H40" s="7">
        <v>467</v>
      </c>
      <c r="I40" s="7">
        <v>406</v>
      </c>
      <c r="J40" s="7">
        <v>10</v>
      </c>
      <c r="K40" s="7">
        <v>51</v>
      </c>
      <c r="L40" s="7">
        <v>6</v>
      </c>
      <c r="M40" s="7">
        <v>715</v>
      </c>
      <c r="N40" s="7">
        <v>228</v>
      </c>
      <c r="O40" s="7">
        <v>436</v>
      </c>
      <c r="P40" s="7">
        <v>51</v>
      </c>
      <c r="Q40" s="7">
        <v>0</v>
      </c>
      <c r="R40" s="7">
        <v>0</v>
      </c>
    </row>
    <row r="42" spans="1:18" x14ac:dyDescent="0.3">
      <c r="A42" s="15" t="s">
        <v>50</v>
      </c>
      <c r="B42" s="15"/>
    </row>
    <row r="43" spans="1:18" x14ac:dyDescent="0.3">
      <c r="A43" s="7" t="str">
        <f>"101801"</f>
        <v>101801</v>
      </c>
      <c r="B43" s="7" t="s">
        <v>51</v>
      </c>
      <c r="C43" s="12" t="s">
        <v>66</v>
      </c>
      <c r="D43" s="7">
        <v>3984</v>
      </c>
      <c r="E43" s="7">
        <v>3200</v>
      </c>
      <c r="F43" s="7">
        <v>3178</v>
      </c>
      <c r="G43" s="7">
        <v>22</v>
      </c>
      <c r="H43" s="7">
        <v>22</v>
      </c>
      <c r="I43" s="7">
        <v>20</v>
      </c>
      <c r="J43" s="7">
        <v>0</v>
      </c>
      <c r="K43" s="7">
        <v>2</v>
      </c>
      <c r="L43" s="7">
        <v>0</v>
      </c>
      <c r="M43" s="7">
        <v>87</v>
      </c>
      <c r="N43" s="7">
        <v>69</v>
      </c>
      <c r="O43" s="7">
        <v>16</v>
      </c>
      <c r="P43" s="7">
        <v>2</v>
      </c>
      <c r="Q43" s="7">
        <v>0</v>
      </c>
      <c r="R43" s="7">
        <v>0</v>
      </c>
    </row>
    <row r="44" spans="1:18" x14ac:dyDescent="0.3">
      <c r="A44" s="7" t="str">
        <f>"101802"</f>
        <v>101802</v>
      </c>
      <c r="B44" s="7" t="s">
        <v>52</v>
      </c>
      <c r="C44" s="13"/>
      <c r="D44" s="7">
        <v>3910</v>
      </c>
      <c r="E44" s="7">
        <v>3151</v>
      </c>
      <c r="F44" s="7">
        <v>3137</v>
      </c>
      <c r="G44" s="7">
        <v>14</v>
      </c>
      <c r="H44" s="7">
        <v>14</v>
      </c>
      <c r="I44" s="7">
        <v>11</v>
      </c>
      <c r="J44" s="7">
        <v>0</v>
      </c>
      <c r="K44" s="7">
        <v>3</v>
      </c>
      <c r="L44" s="7">
        <v>0</v>
      </c>
      <c r="M44" s="7">
        <v>18</v>
      </c>
      <c r="N44" s="7">
        <v>5</v>
      </c>
      <c r="O44" s="7">
        <v>10</v>
      </c>
      <c r="P44" s="7">
        <v>3</v>
      </c>
      <c r="Q44" s="7">
        <v>0</v>
      </c>
      <c r="R44" s="7">
        <v>0</v>
      </c>
    </row>
    <row r="45" spans="1:18" x14ac:dyDescent="0.3">
      <c r="A45" s="7" t="str">
        <f>"101803"</f>
        <v>101803</v>
      </c>
      <c r="B45" s="7" t="s">
        <v>53</v>
      </c>
      <c r="C45" s="13"/>
      <c r="D45" s="7">
        <v>6084</v>
      </c>
      <c r="E45" s="7">
        <v>4901</v>
      </c>
      <c r="F45" s="7">
        <v>4861</v>
      </c>
      <c r="G45" s="7">
        <v>40</v>
      </c>
      <c r="H45" s="7">
        <v>40</v>
      </c>
      <c r="I45" s="7">
        <v>27</v>
      </c>
      <c r="J45" s="7">
        <v>3</v>
      </c>
      <c r="K45" s="7">
        <v>10</v>
      </c>
      <c r="L45" s="7">
        <v>0</v>
      </c>
      <c r="M45" s="7">
        <v>30</v>
      </c>
      <c r="N45" s="7">
        <v>8</v>
      </c>
      <c r="O45" s="7">
        <v>12</v>
      </c>
      <c r="P45" s="7">
        <v>10</v>
      </c>
      <c r="Q45" s="7">
        <v>0</v>
      </c>
      <c r="R45" s="7">
        <v>0</v>
      </c>
    </row>
    <row r="46" spans="1:18" x14ac:dyDescent="0.3">
      <c r="A46" s="7" t="str">
        <f>"101804"</f>
        <v>101804</v>
      </c>
      <c r="B46" s="7" t="s">
        <v>54</v>
      </c>
      <c r="C46" s="13"/>
      <c r="D46" s="7">
        <v>4452</v>
      </c>
      <c r="E46" s="7">
        <v>3570</v>
      </c>
      <c r="F46" s="7">
        <v>3540</v>
      </c>
      <c r="G46" s="7">
        <v>30</v>
      </c>
      <c r="H46" s="7">
        <v>30</v>
      </c>
      <c r="I46" s="7">
        <v>26</v>
      </c>
      <c r="J46" s="7">
        <v>0</v>
      </c>
      <c r="K46" s="7">
        <v>4</v>
      </c>
      <c r="L46" s="7">
        <v>0</v>
      </c>
      <c r="M46" s="7">
        <v>34</v>
      </c>
      <c r="N46" s="7">
        <v>13</v>
      </c>
      <c r="O46" s="7">
        <v>17</v>
      </c>
      <c r="P46" s="7">
        <v>4</v>
      </c>
      <c r="Q46" s="7">
        <v>0</v>
      </c>
      <c r="R46" s="7">
        <v>0</v>
      </c>
    </row>
    <row r="47" spans="1:18" x14ac:dyDescent="0.3">
      <c r="A47" s="7" t="str">
        <f>"101805"</f>
        <v>101805</v>
      </c>
      <c r="B47" s="7" t="s">
        <v>55</v>
      </c>
      <c r="C47" s="13"/>
      <c r="D47" s="7">
        <v>3952</v>
      </c>
      <c r="E47" s="7">
        <v>3251</v>
      </c>
      <c r="F47" s="7">
        <v>3246</v>
      </c>
      <c r="G47" s="7">
        <v>5</v>
      </c>
      <c r="H47" s="7">
        <v>4</v>
      </c>
      <c r="I47" s="7">
        <v>4</v>
      </c>
      <c r="J47" s="7">
        <v>0</v>
      </c>
      <c r="K47" s="7">
        <v>0</v>
      </c>
      <c r="L47" s="7">
        <v>1</v>
      </c>
      <c r="M47" s="7">
        <v>15</v>
      </c>
      <c r="N47" s="7">
        <v>8</v>
      </c>
      <c r="O47" s="7">
        <v>7</v>
      </c>
      <c r="P47" s="7">
        <v>0</v>
      </c>
      <c r="Q47" s="7">
        <v>0</v>
      </c>
      <c r="R47" s="7">
        <v>0</v>
      </c>
    </row>
    <row r="48" spans="1:18" x14ac:dyDescent="0.3">
      <c r="A48" s="7" t="str">
        <f>"101806"</f>
        <v>101806</v>
      </c>
      <c r="B48" s="7" t="s">
        <v>56</v>
      </c>
      <c r="C48" s="13"/>
      <c r="D48" s="7">
        <v>5062</v>
      </c>
      <c r="E48" s="7">
        <v>4049</v>
      </c>
      <c r="F48" s="7">
        <v>4028</v>
      </c>
      <c r="G48" s="7">
        <v>21</v>
      </c>
      <c r="H48" s="7">
        <v>21</v>
      </c>
      <c r="I48" s="7">
        <v>19</v>
      </c>
      <c r="J48" s="7">
        <v>1</v>
      </c>
      <c r="K48" s="7">
        <v>1</v>
      </c>
      <c r="L48" s="7">
        <v>0</v>
      </c>
      <c r="M48" s="7">
        <v>25</v>
      </c>
      <c r="N48" s="7">
        <v>6</v>
      </c>
      <c r="O48" s="7">
        <v>18</v>
      </c>
      <c r="P48" s="7">
        <v>1</v>
      </c>
      <c r="Q48" s="7">
        <v>0</v>
      </c>
      <c r="R48" s="7">
        <v>0</v>
      </c>
    </row>
    <row r="49" spans="1:18" x14ac:dyDescent="0.3">
      <c r="A49" s="7" t="str">
        <f>"101807"</f>
        <v>101807</v>
      </c>
      <c r="B49" s="7" t="s">
        <v>57</v>
      </c>
      <c r="C49" s="14"/>
      <c r="D49" s="7">
        <v>13781</v>
      </c>
      <c r="E49" s="7">
        <v>11231</v>
      </c>
      <c r="F49" s="7">
        <v>11159</v>
      </c>
      <c r="G49" s="7">
        <v>72</v>
      </c>
      <c r="H49" s="7">
        <v>72</v>
      </c>
      <c r="I49" s="7">
        <v>63</v>
      </c>
      <c r="J49" s="7">
        <v>1</v>
      </c>
      <c r="K49" s="7">
        <v>8</v>
      </c>
      <c r="L49" s="7">
        <v>0</v>
      </c>
      <c r="M49" s="7">
        <v>110</v>
      </c>
      <c r="N49" s="7">
        <v>19</v>
      </c>
      <c r="O49" s="7">
        <v>83</v>
      </c>
      <c r="P49" s="7">
        <v>8</v>
      </c>
      <c r="Q49" s="7">
        <v>0</v>
      </c>
      <c r="R49" s="7">
        <v>0</v>
      </c>
    </row>
    <row r="50" spans="1:18" x14ac:dyDescent="0.3">
      <c r="C50" s="9" t="s">
        <v>63</v>
      </c>
      <c r="D50" s="7">
        <v>41225</v>
      </c>
      <c r="E50" s="7">
        <v>33353</v>
      </c>
      <c r="F50" s="7">
        <v>33149</v>
      </c>
      <c r="G50" s="7">
        <v>204</v>
      </c>
      <c r="H50" s="7">
        <v>203</v>
      </c>
      <c r="I50" s="7">
        <v>170</v>
      </c>
      <c r="J50" s="7">
        <v>5</v>
      </c>
      <c r="K50" s="7">
        <v>28</v>
      </c>
      <c r="L50" s="7">
        <v>1</v>
      </c>
      <c r="M50" s="7">
        <v>319</v>
      </c>
      <c r="N50" s="7">
        <v>128</v>
      </c>
      <c r="O50" s="7">
        <v>163</v>
      </c>
      <c r="P50" s="7">
        <v>28</v>
      </c>
      <c r="Q50" s="7">
        <v>0</v>
      </c>
      <c r="R50" s="7">
        <v>0</v>
      </c>
    </row>
    <row r="52" spans="1:18" x14ac:dyDescent="0.3">
      <c r="A52" s="15" t="s">
        <v>58</v>
      </c>
      <c r="B52" s="15"/>
    </row>
    <row r="53" spans="1:18" x14ac:dyDescent="0.3">
      <c r="A53" s="7" t="str">
        <f>"101901"</f>
        <v>101901</v>
      </c>
      <c r="B53" s="7" t="s">
        <v>59</v>
      </c>
      <c r="C53" s="12" t="s">
        <v>66</v>
      </c>
      <c r="D53" s="7">
        <v>37871</v>
      </c>
      <c r="E53" s="7">
        <v>31421</v>
      </c>
      <c r="F53" s="7">
        <v>31292</v>
      </c>
      <c r="G53" s="7">
        <v>129</v>
      </c>
      <c r="H53" s="7">
        <v>126</v>
      </c>
      <c r="I53" s="7">
        <v>96</v>
      </c>
      <c r="J53" s="7">
        <v>0</v>
      </c>
      <c r="K53" s="7">
        <v>30</v>
      </c>
      <c r="L53" s="7">
        <v>3</v>
      </c>
      <c r="M53" s="7">
        <v>430</v>
      </c>
      <c r="N53" s="7">
        <v>115</v>
      </c>
      <c r="O53" s="7">
        <v>285</v>
      </c>
      <c r="P53" s="7">
        <v>30</v>
      </c>
      <c r="Q53" s="7">
        <v>0</v>
      </c>
      <c r="R53" s="7">
        <v>0</v>
      </c>
    </row>
    <row r="54" spans="1:18" x14ac:dyDescent="0.3">
      <c r="A54" s="7" t="str">
        <f>"101902"</f>
        <v>101902</v>
      </c>
      <c r="B54" s="7" t="s">
        <v>60</v>
      </c>
      <c r="C54" s="13"/>
      <c r="D54" s="7">
        <v>7152</v>
      </c>
      <c r="E54" s="7">
        <v>5765</v>
      </c>
      <c r="F54" s="7">
        <v>5705</v>
      </c>
      <c r="G54" s="7">
        <v>60</v>
      </c>
      <c r="H54" s="7">
        <v>60</v>
      </c>
      <c r="I54" s="7">
        <v>44</v>
      </c>
      <c r="J54" s="7">
        <v>4</v>
      </c>
      <c r="K54" s="7">
        <v>12</v>
      </c>
      <c r="L54" s="7">
        <v>0</v>
      </c>
      <c r="M54" s="7">
        <v>105</v>
      </c>
      <c r="N54" s="7">
        <v>71</v>
      </c>
      <c r="O54" s="7">
        <v>22</v>
      </c>
      <c r="P54" s="7">
        <v>12</v>
      </c>
      <c r="Q54" s="7">
        <v>0</v>
      </c>
      <c r="R54" s="7">
        <v>0</v>
      </c>
    </row>
    <row r="55" spans="1:18" x14ac:dyDescent="0.3">
      <c r="A55" s="7" t="str">
        <f>"101903"</f>
        <v>101903</v>
      </c>
      <c r="B55" s="7" t="s">
        <v>61</v>
      </c>
      <c r="C55" s="13"/>
      <c r="D55" s="7">
        <v>5338</v>
      </c>
      <c r="E55" s="7">
        <v>4252</v>
      </c>
      <c r="F55" s="7">
        <v>4190</v>
      </c>
      <c r="G55" s="7">
        <v>62</v>
      </c>
      <c r="H55" s="7">
        <v>62</v>
      </c>
      <c r="I55" s="7">
        <v>48</v>
      </c>
      <c r="J55" s="7">
        <v>4</v>
      </c>
      <c r="K55" s="7">
        <v>10</v>
      </c>
      <c r="L55" s="7">
        <v>0</v>
      </c>
      <c r="M55" s="7">
        <v>63</v>
      </c>
      <c r="N55" s="7">
        <v>19</v>
      </c>
      <c r="O55" s="7">
        <v>34</v>
      </c>
      <c r="P55" s="7">
        <v>10</v>
      </c>
      <c r="Q55" s="7">
        <v>0</v>
      </c>
      <c r="R55" s="7">
        <v>0</v>
      </c>
    </row>
    <row r="56" spans="1:18" x14ac:dyDescent="0.3">
      <c r="A56" s="7" t="str">
        <f>"101904"</f>
        <v>101904</v>
      </c>
      <c r="B56" s="7" t="s">
        <v>62</v>
      </c>
      <c r="C56" s="14"/>
      <c r="D56" s="7">
        <v>12111</v>
      </c>
      <c r="E56" s="7">
        <v>9648</v>
      </c>
      <c r="F56" s="7">
        <v>9606</v>
      </c>
      <c r="G56" s="7">
        <v>42</v>
      </c>
      <c r="H56" s="7">
        <v>42</v>
      </c>
      <c r="I56" s="7">
        <v>34</v>
      </c>
      <c r="J56" s="7">
        <v>7</v>
      </c>
      <c r="K56" s="7">
        <v>1</v>
      </c>
      <c r="L56" s="7">
        <v>0</v>
      </c>
      <c r="M56" s="7">
        <v>66</v>
      </c>
      <c r="N56" s="7">
        <v>31</v>
      </c>
      <c r="O56" s="7">
        <v>34</v>
      </c>
      <c r="P56" s="7">
        <v>1</v>
      </c>
      <c r="Q56" s="7">
        <v>0</v>
      </c>
      <c r="R56" s="7">
        <v>0</v>
      </c>
    </row>
    <row r="57" spans="1:18" x14ac:dyDescent="0.3">
      <c r="C57" s="9" t="s">
        <v>63</v>
      </c>
      <c r="D57" s="7">
        <v>62472</v>
      </c>
      <c r="E57" s="7">
        <v>51086</v>
      </c>
      <c r="F57" s="7">
        <v>50793</v>
      </c>
      <c r="G57" s="7">
        <v>293</v>
      </c>
      <c r="H57" s="7">
        <v>290</v>
      </c>
      <c r="I57" s="7">
        <v>222</v>
      </c>
      <c r="J57" s="7">
        <v>15</v>
      </c>
      <c r="K57" s="7">
        <v>53</v>
      </c>
      <c r="L57" s="7">
        <v>3</v>
      </c>
      <c r="M57" s="7">
        <v>664</v>
      </c>
      <c r="N57" s="7">
        <v>236</v>
      </c>
      <c r="O57" s="7">
        <v>375</v>
      </c>
      <c r="P57" s="7">
        <v>53</v>
      </c>
      <c r="Q57" s="7">
        <v>0</v>
      </c>
      <c r="R57" s="7">
        <v>0</v>
      </c>
    </row>
  </sheetData>
  <mergeCells count="11">
    <mergeCell ref="C53:C56"/>
    <mergeCell ref="A4:B4"/>
    <mergeCell ref="A15:B15"/>
    <mergeCell ref="A29:B29"/>
    <mergeCell ref="A42:B42"/>
    <mergeCell ref="A52:B52"/>
    <mergeCell ref="A1:R1"/>
    <mergeCell ref="C5:C12"/>
    <mergeCell ref="C16:C26"/>
    <mergeCell ref="C30:C39"/>
    <mergeCell ref="C43:C49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Tomczyk</dc:creator>
  <cp:lastModifiedBy>Barbara Tomczyk</cp:lastModifiedBy>
  <cp:lastPrinted>2023-04-26T11:50:16Z</cp:lastPrinted>
  <dcterms:created xsi:type="dcterms:W3CDTF">2023-04-26T11:45:06Z</dcterms:created>
  <dcterms:modified xsi:type="dcterms:W3CDTF">2023-04-26T12:06:38Z</dcterms:modified>
</cp:coreProperties>
</file>